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16" windowHeight="6420" activeTab="0"/>
  </bookViews>
  <sheets>
    <sheet name="Tabelle1" sheetId="1" r:id="rId1"/>
  </sheets>
  <definedNames>
    <definedName name="_xlnm.Print_Area" localSheetId="0">'Tabelle1'!$A$1:$L$13</definedName>
  </definedNames>
  <calcPr fullCalcOnLoad="1"/>
</workbook>
</file>

<file path=xl/sharedStrings.xml><?xml version="1.0" encoding="utf-8"?>
<sst xmlns="http://schemas.openxmlformats.org/spreadsheetml/2006/main" count="24" uniqueCount="18">
  <si>
    <t>Papierstärkenberechnung</t>
  </si>
  <si>
    <t>Papierart</t>
  </si>
  <si>
    <t>Volumen</t>
  </si>
  <si>
    <t>Grammatur</t>
  </si>
  <si>
    <t>Seitenzahl</t>
  </si>
  <si>
    <t>Rückenstärke</t>
  </si>
  <si>
    <t>Broschürenstärke</t>
  </si>
  <si>
    <t>(gerundet)</t>
  </si>
  <si>
    <t>Primaset matt</t>
  </si>
  <si>
    <t>Offset (weiß)</t>
  </si>
  <si>
    <t>Broschürenstärke (geschlossen)</t>
  </si>
  <si>
    <t>100 Seiten=</t>
  </si>
  <si>
    <t>Softcover</t>
  </si>
  <si>
    <t>Hardcover rund</t>
  </si>
  <si>
    <t>Hardcover gerad</t>
  </si>
  <si>
    <t>Fadenheftung</t>
  </si>
  <si>
    <t>effektive Seitenverschiebung Broschüre (Einzelseite)</t>
  </si>
  <si>
    <t>2mm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</si>
</sst>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&quot;g&quot;"/>
    <numFmt numFmtId="173" formatCode="#.0\ &quot;mm&quot;"/>
    <numFmt numFmtId="174" formatCode="#.##\ &quot;mm&quot;"/>
    <numFmt numFmtId="175" formatCode="#.#\ &quot;mm&quot;"/>
    <numFmt numFmtId="176" formatCode="#.##&quot;fach&quot;"/>
    <numFmt numFmtId="177" formatCode="#\ &quot;mm&quot;"/>
    <numFmt numFmtId="178" formatCode="0.0"/>
    <numFmt numFmtId="179" formatCode="[$-407]dddd\,\ d\.\ mmmm\ yyyy"/>
    <numFmt numFmtId="180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7"/>
      <color indexed="2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1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4" fontId="0" fillId="34" borderId="13" xfId="0" applyNumberFormat="1" applyFill="1" applyBorder="1" applyAlignment="1">
      <alignment/>
    </xf>
    <xf numFmtId="174" fontId="0" fillId="34" borderId="14" xfId="0" applyNumberFormat="1" applyFill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14" xfId="0" applyNumberFormat="1" applyFill="1" applyBorder="1" applyAlignment="1">
      <alignment/>
    </xf>
    <xf numFmtId="0" fontId="0" fillId="34" borderId="13" xfId="0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2" fontId="0" fillId="34" borderId="13" xfId="0" applyNumberFormat="1" applyFill="1" applyBorder="1" applyAlignment="1">
      <alignment vertical="center"/>
    </xf>
    <xf numFmtId="172" fontId="0" fillId="34" borderId="14" xfId="0" applyNumberFormat="1" applyFont="1" applyFill="1" applyBorder="1" applyAlignment="1">
      <alignment vertical="center"/>
    </xf>
    <xf numFmtId="172" fontId="0" fillId="33" borderId="13" xfId="0" applyNumberFormat="1" applyFill="1" applyBorder="1" applyAlignment="1">
      <alignment vertical="center"/>
    </xf>
    <xf numFmtId="172" fontId="0" fillId="33" borderId="14" xfId="0" applyNumberFormat="1" applyFill="1" applyBorder="1" applyAlignment="1">
      <alignment vertic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13" xfId="0" applyFont="1" applyBorder="1" applyAlignment="1">
      <alignment horizontal="left"/>
    </xf>
    <xf numFmtId="175" fontId="0" fillId="34" borderId="13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33" borderId="13" xfId="0" applyNumberFormat="1" applyFill="1" applyBorder="1" applyAlignment="1">
      <alignment/>
    </xf>
    <xf numFmtId="175" fontId="0" fillId="33" borderId="14" xfId="0" applyNumberFormat="1" applyFill="1" applyBorder="1" applyAlignment="1">
      <alignment/>
    </xf>
    <xf numFmtId="0" fontId="2" fillId="0" borderId="16" xfId="0" applyFont="1" applyBorder="1" applyAlignment="1">
      <alignment/>
    </xf>
    <xf numFmtId="176" fontId="0" fillId="33" borderId="16" xfId="0" applyNumberFormat="1" applyFill="1" applyBorder="1" applyAlignment="1">
      <alignment vertical="center"/>
    </xf>
    <xf numFmtId="172" fontId="0" fillId="33" borderId="16" xfId="0" applyNumberFormat="1" applyFill="1" applyBorder="1" applyAlignment="1">
      <alignment vertical="center"/>
    </xf>
    <xf numFmtId="174" fontId="0" fillId="33" borderId="16" xfId="0" applyNumberFormat="1" applyFill="1" applyBorder="1" applyAlignment="1">
      <alignment/>
    </xf>
    <xf numFmtId="175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left"/>
    </xf>
    <xf numFmtId="175" fontId="0" fillId="34" borderId="0" xfId="0" applyNumberFormat="1" applyFill="1" applyBorder="1" applyAlignment="1">
      <alignment/>
    </xf>
    <xf numFmtId="175" fontId="0" fillId="34" borderId="17" xfId="0" applyNumberFormat="1" applyFill="1" applyBorder="1" applyAlignment="1">
      <alignment/>
    </xf>
    <xf numFmtId="175" fontId="0" fillId="33" borderId="0" xfId="0" applyNumberFormat="1" applyFill="1" applyBorder="1" applyAlignment="1">
      <alignment/>
    </xf>
    <xf numFmtId="175" fontId="0" fillId="33" borderId="17" xfId="0" applyNumberFormat="1" applyFill="1" applyBorder="1" applyAlignment="1">
      <alignment/>
    </xf>
    <xf numFmtId="0" fontId="1" fillId="0" borderId="18" xfId="0" applyFont="1" applyBorder="1" applyAlignment="1">
      <alignment/>
    </xf>
    <xf numFmtId="175" fontId="0" fillId="0" borderId="16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34" borderId="13" xfId="0" applyNumberFormat="1" applyFill="1" applyBorder="1" applyAlignment="1">
      <alignment vertical="center"/>
    </xf>
    <xf numFmtId="2" fontId="0" fillId="34" borderId="14" xfId="0" applyNumberFormat="1" applyFont="1" applyFill="1" applyBorder="1" applyAlignment="1">
      <alignment vertical="center"/>
    </xf>
    <xf numFmtId="2" fontId="0" fillId="33" borderId="13" xfId="0" applyNumberFormat="1" applyFill="1" applyBorder="1" applyAlignment="1">
      <alignment vertical="center"/>
    </xf>
    <xf numFmtId="2" fontId="0" fillId="33" borderId="16" xfId="0" applyNumberFormat="1" applyFill="1" applyBorder="1" applyAlignment="1">
      <alignment vertical="center"/>
    </xf>
    <xf numFmtId="2" fontId="0" fillId="33" borderId="14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16" xfId="0" applyFill="1" applyBorder="1" applyAlignment="1">
      <alignment vertical="center"/>
    </xf>
    <xf numFmtId="175" fontId="4" fillId="36" borderId="19" xfId="0" applyNumberFormat="1" applyFont="1" applyFill="1" applyBorder="1" applyAlignment="1">
      <alignment/>
    </xf>
    <xf numFmtId="174" fontId="4" fillId="36" borderId="19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176" fontId="3" fillId="37" borderId="21" xfId="0" applyNumberFormat="1" applyFont="1" applyFill="1" applyBorder="1" applyAlignment="1">
      <alignment/>
    </xf>
    <xf numFmtId="174" fontId="3" fillId="37" borderId="21" xfId="0" applyNumberFormat="1" applyFont="1" applyFill="1" applyBorder="1" applyAlignment="1">
      <alignment/>
    </xf>
    <xf numFmtId="174" fontId="3" fillId="37" borderId="22" xfId="0" applyNumberFormat="1" applyFont="1" applyFill="1" applyBorder="1" applyAlignment="1">
      <alignment/>
    </xf>
    <xf numFmtId="174" fontId="0" fillId="0" borderId="16" xfId="0" applyNumberFormat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175" fontId="4" fillId="38" borderId="21" xfId="0" applyNumberFormat="1" applyFont="1" applyFill="1" applyBorder="1" applyAlignment="1">
      <alignment/>
    </xf>
    <xf numFmtId="175" fontId="4" fillId="38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75" fontId="4" fillId="38" borderId="26" xfId="0" applyNumberFormat="1" applyFont="1" applyFill="1" applyBorder="1" applyAlignment="1">
      <alignment/>
    </xf>
    <xf numFmtId="0" fontId="0" fillId="34" borderId="14" xfId="0" applyFill="1" applyBorder="1" applyAlignment="1">
      <alignment vertical="center"/>
    </xf>
    <xf numFmtId="0" fontId="1" fillId="39" borderId="27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right"/>
    </xf>
    <xf numFmtId="2" fontId="1" fillId="38" borderId="30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4">
      <selection activeCell="H9" sqref="H9"/>
    </sheetView>
  </sheetViews>
  <sheetFormatPr defaultColWidth="11.421875" defaultRowHeight="12.75"/>
  <cols>
    <col min="1" max="1" width="18.00390625" style="0" bestFit="1" customWidth="1"/>
    <col min="2" max="2" width="16.57421875" style="0" hidden="1" customWidth="1"/>
    <col min="3" max="3" width="11.28125" style="0" bestFit="1" customWidth="1"/>
    <col min="4" max="4" width="13.421875" style="1" hidden="1" customWidth="1"/>
    <col min="5" max="5" width="13.421875" style="0" customWidth="1"/>
    <col min="6" max="6" width="14.7109375" style="0" hidden="1" customWidth="1"/>
    <col min="7" max="7" width="3.421875" style="0" hidden="1" customWidth="1"/>
    <col min="8" max="8" width="13.140625" style="0" customWidth="1"/>
    <col min="9" max="9" width="16.28125" style="0" bestFit="1" customWidth="1"/>
    <col min="10" max="10" width="16.8515625" style="0" hidden="1" customWidth="1"/>
    <col min="11" max="11" width="15.00390625" style="0" hidden="1" customWidth="1"/>
    <col min="12" max="12" width="16.8515625" style="0" customWidth="1"/>
  </cols>
  <sheetData>
    <row r="1" spans="1:12" ht="15" customHeight="1" thickBo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5" customHeight="1">
      <c r="A2" s="9" t="s">
        <v>1</v>
      </c>
      <c r="B2" s="9" t="s">
        <v>2</v>
      </c>
      <c r="C2" s="9" t="s">
        <v>3</v>
      </c>
      <c r="D2" s="45" t="s">
        <v>11</v>
      </c>
      <c r="E2" s="9" t="s">
        <v>4</v>
      </c>
      <c r="F2" s="9" t="s">
        <v>5</v>
      </c>
      <c r="G2" s="43" t="s">
        <v>5</v>
      </c>
      <c r="H2" s="9" t="s">
        <v>5</v>
      </c>
      <c r="I2" s="9" t="s">
        <v>5</v>
      </c>
      <c r="J2" s="9" t="s">
        <v>6</v>
      </c>
      <c r="K2" s="9" t="s">
        <v>5</v>
      </c>
      <c r="L2" s="9" t="s">
        <v>6</v>
      </c>
    </row>
    <row r="3" spans="1:12" ht="15" customHeight="1">
      <c r="A3" s="10"/>
      <c r="B3" s="10"/>
      <c r="C3" s="10"/>
      <c r="D3" s="46"/>
      <c r="E3" s="10"/>
      <c r="F3" s="10"/>
      <c r="G3" s="38" t="s">
        <v>7</v>
      </c>
      <c r="H3" s="27" t="s">
        <v>12</v>
      </c>
      <c r="I3" s="27" t="s">
        <v>14</v>
      </c>
      <c r="J3" s="10"/>
      <c r="K3" s="10" t="s">
        <v>13</v>
      </c>
      <c r="L3" s="27" t="s">
        <v>7</v>
      </c>
    </row>
    <row r="4" spans="1:12" ht="15" customHeight="1">
      <c r="A4" s="52" t="s">
        <v>8</v>
      </c>
      <c r="B4" s="15"/>
      <c r="C4" s="21">
        <v>115</v>
      </c>
      <c r="D4" s="47">
        <v>5.6</v>
      </c>
      <c r="E4" s="26"/>
      <c r="F4" s="11">
        <f aca="true" t="shared" si="0" ref="F4:F9">D4*E4/100</f>
        <v>0</v>
      </c>
      <c r="G4" s="39">
        <f aca="true" t="shared" si="1" ref="G4:G9">ROUNDUP((F4*5),0)/5</f>
        <v>0</v>
      </c>
      <c r="H4" s="28"/>
      <c r="I4" s="28"/>
      <c r="J4" s="11">
        <f aca="true" t="shared" si="2" ref="J4:J9">D4*E4/200</f>
        <v>0</v>
      </c>
      <c r="K4" s="11"/>
      <c r="L4" s="28">
        <f aca="true" t="shared" si="3" ref="L4:L9">ROUNDUP((J4*5),0)/5</f>
        <v>0</v>
      </c>
    </row>
    <row r="5" spans="1:12" ht="15" customHeight="1">
      <c r="A5" s="53"/>
      <c r="B5" s="15"/>
      <c r="C5" s="21">
        <v>135</v>
      </c>
      <c r="D5" s="47">
        <v>6.6</v>
      </c>
      <c r="E5" s="26"/>
      <c r="F5" s="11">
        <f t="shared" si="0"/>
        <v>0</v>
      </c>
      <c r="G5" s="39">
        <f t="shared" si="1"/>
        <v>0</v>
      </c>
      <c r="H5" s="28"/>
      <c r="I5" s="28"/>
      <c r="J5" s="11">
        <f t="shared" si="2"/>
        <v>0</v>
      </c>
      <c r="K5" s="11"/>
      <c r="L5" s="28">
        <f t="shared" si="3"/>
        <v>0</v>
      </c>
    </row>
    <row r="6" spans="1:12" ht="15" customHeight="1">
      <c r="A6" s="67"/>
      <c r="B6" s="16"/>
      <c r="C6" s="22">
        <v>170</v>
      </c>
      <c r="D6" s="48">
        <v>8.3</v>
      </c>
      <c r="E6" s="26"/>
      <c r="F6" s="12">
        <f t="shared" si="0"/>
        <v>0</v>
      </c>
      <c r="G6" s="40">
        <f t="shared" si="1"/>
        <v>0</v>
      </c>
      <c r="H6" s="29"/>
      <c r="I6" s="29"/>
      <c r="J6" s="12">
        <f t="shared" si="2"/>
        <v>0</v>
      </c>
      <c r="K6" s="12"/>
      <c r="L6" s="29">
        <f t="shared" si="3"/>
        <v>0</v>
      </c>
    </row>
    <row r="7" spans="1:13" ht="15" customHeight="1">
      <c r="A7" s="37" t="s">
        <v>9</v>
      </c>
      <c r="B7" s="33"/>
      <c r="C7" s="34">
        <v>80</v>
      </c>
      <c r="D7" s="50">
        <v>5.2</v>
      </c>
      <c r="E7" s="26"/>
      <c r="F7" s="35">
        <f t="shared" si="0"/>
        <v>0</v>
      </c>
      <c r="G7" s="36">
        <f t="shared" si="1"/>
        <v>0</v>
      </c>
      <c r="H7" s="30"/>
      <c r="I7" s="5" t="s">
        <v>17</v>
      </c>
      <c r="J7" s="13">
        <f t="shared" si="2"/>
        <v>0</v>
      </c>
      <c r="K7" s="13"/>
      <c r="L7" s="30">
        <f>ROUNDUP((J7*5),0)/5</f>
        <v>0</v>
      </c>
      <c r="M7" s="65"/>
    </row>
    <row r="8" spans="1:12" ht="15" customHeight="1">
      <c r="A8" s="19"/>
      <c r="B8" s="17"/>
      <c r="C8" s="23">
        <v>100</v>
      </c>
      <c r="D8" s="49">
        <v>5.55</v>
      </c>
      <c r="E8" s="26"/>
      <c r="F8" s="13">
        <f t="shared" si="0"/>
        <v>0</v>
      </c>
      <c r="G8" s="41">
        <f t="shared" si="1"/>
        <v>0</v>
      </c>
      <c r="H8" s="30"/>
      <c r="I8" s="5"/>
      <c r="J8" s="13">
        <f t="shared" si="2"/>
        <v>0</v>
      </c>
      <c r="K8" s="13"/>
      <c r="L8" s="30">
        <f t="shared" si="3"/>
        <v>0</v>
      </c>
    </row>
    <row r="9" spans="1:12" ht="15" customHeight="1">
      <c r="A9" s="20"/>
      <c r="B9" s="18"/>
      <c r="C9" s="24">
        <v>120</v>
      </c>
      <c r="D9" s="51">
        <v>6.05</v>
      </c>
      <c r="E9" s="25"/>
      <c r="F9" s="14">
        <f t="shared" si="0"/>
        <v>0</v>
      </c>
      <c r="G9" s="42">
        <f t="shared" si="1"/>
        <v>0</v>
      </c>
      <c r="H9" s="31"/>
      <c r="I9" s="6"/>
      <c r="J9" s="14">
        <f t="shared" si="2"/>
        <v>0</v>
      </c>
      <c r="K9" s="14"/>
      <c r="L9" s="31">
        <f t="shared" si="3"/>
        <v>0</v>
      </c>
    </row>
    <row r="10" spans="2:12" ht="18" customHeight="1" thickBot="1">
      <c r="B10" s="3"/>
      <c r="C10" s="4"/>
      <c r="F10" s="60">
        <f>SUM(F4:F9)</f>
        <v>0</v>
      </c>
      <c r="G10" s="44">
        <f>ROUNDUP((F10*5),0)/5</f>
        <v>0</v>
      </c>
      <c r="H10" s="54">
        <f>G10+1</f>
        <v>1</v>
      </c>
      <c r="I10" s="54">
        <f>G10+4</f>
        <v>4</v>
      </c>
      <c r="J10" s="55">
        <f>SUM(J4:J9)</f>
        <v>0</v>
      </c>
      <c r="K10" s="55">
        <f>I10*(1+5%)</f>
        <v>4.2</v>
      </c>
      <c r="L10" s="54">
        <f>ROUNDUP((J10*5),0)/5</f>
        <v>0</v>
      </c>
    </row>
    <row r="11" spans="2:12" ht="18" customHeight="1" thickBot="1" thickTop="1">
      <c r="B11" s="3"/>
      <c r="C11" s="4"/>
      <c r="D11" s="71" t="s">
        <v>15</v>
      </c>
      <c r="E11" s="72"/>
      <c r="F11" s="61"/>
      <c r="G11" s="62"/>
      <c r="H11" s="63">
        <f>H10*(1+10%)</f>
        <v>1.1</v>
      </c>
      <c r="I11" s="66">
        <f>I10*(1+10%)</f>
        <v>4.4</v>
      </c>
      <c r="J11" s="63"/>
      <c r="K11" s="64">
        <f>K10*(1+10%)</f>
        <v>4.620000000000001</v>
      </c>
      <c r="L11" s="7"/>
    </row>
    <row r="12" spans="3:12" ht="5.25" customHeight="1" thickTop="1">
      <c r="C12" s="4"/>
      <c r="F12" s="32" t="s">
        <v>10</v>
      </c>
      <c r="G12" s="8"/>
      <c r="H12" s="8"/>
      <c r="I12" s="8"/>
      <c r="J12" s="2">
        <f>J10*2</f>
        <v>0</v>
      </c>
      <c r="K12" s="2"/>
      <c r="L12" s="7"/>
    </row>
    <row r="13" spans="3:12" ht="13.5" thickBot="1">
      <c r="C13" s="4"/>
      <c r="E13" s="56" t="s">
        <v>16</v>
      </c>
      <c r="F13" s="56"/>
      <c r="G13" s="57"/>
      <c r="H13" s="57"/>
      <c r="I13" s="57"/>
      <c r="J13" s="58">
        <f>J10/2*3.1415</f>
        <v>0</v>
      </c>
      <c r="K13" s="58"/>
      <c r="L13" s="59">
        <f>ROUNDUP((J10/2*3.1415*5),0)/5</f>
        <v>0</v>
      </c>
    </row>
    <row r="14" spans="11:12" ht="13.5" thickTop="1">
      <c r="K14" s="73"/>
      <c r="L14" s="73"/>
    </row>
  </sheetData>
  <sheetProtection/>
  <mergeCells count="3">
    <mergeCell ref="A1:L1"/>
    <mergeCell ref="D11:E11"/>
    <mergeCell ref="K14:L14"/>
  </mergeCells>
  <dataValidations count="1">
    <dataValidation type="whole" allowBlank="1" showInputMessage="1" showErrorMessage="1" sqref="E4:E9">
      <formula1>0</formula1>
      <formula2>2000</formula2>
    </dataValidation>
  </dataValidations>
  <printOptions/>
  <pageMargins left="0.787401575" right="0.787401575" top="0.984251969" bottom="0.984251969" header="0.4921259845" footer="0.4921259845"/>
  <pageSetup horizontalDpi="812" verticalDpi="81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Print Group O. Schimek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copyprint</dc:creator>
  <cp:keywords/>
  <dc:description/>
  <cp:lastModifiedBy>Alex</cp:lastModifiedBy>
  <cp:lastPrinted>2004-01-19T10:14:57Z</cp:lastPrinted>
  <dcterms:created xsi:type="dcterms:W3CDTF">2004-01-16T09:38:29Z</dcterms:created>
  <dcterms:modified xsi:type="dcterms:W3CDTF">2012-02-08T07:31:02Z</dcterms:modified>
  <cp:category/>
  <cp:version/>
  <cp:contentType/>
  <cp:contentStatus/>
</cp:coreProperties>
</file>